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8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4/"/>
    </mc:Choice>
  </mc:AlternateContent>
  <xr:revisionPtr revIDLastSave="0" documentId="13_ncr:1_{65A5BBF5-9574-D54C-8826-B4B936C432EB}" xr6:coauthVersionLast="47" xr6:coauthVersionMax="47" xr10:uidLastSave="{00000000-0000-0000-0000-000000000000}"/>
  <bookViews>
    <workbookView xWindow="0" yWindow="0" windowWidth="33600" windowHeight="21000" activeTab="1" xr2:uid="{00000000-000D-0000-FFFF-FFFF00000000}"/>
  </bookViews>
  <sheets>
    <sheet name="Mesečni prihod" sheetId="2" r:id="rId1"/>
    <sheet name="Mesečni trošak Sale" sheetId="5" r:id="rId2"/>
    <sheet name="Mesečni trošak Nale" sheetId="7" r:id="rId3"/>
    <sheet name="Sheet1" sheetId="6" r:id="rId4"/>
    <sheet name="PODACI IZ GRAFIKONA" sheetId="4" state="hidden" r:id="rId5"/>
  </sheets>
  <definedNames>
    <definedName name="_xlnm._FilterDatabase" localSheetId="1" hidden="1">'Mesečni trošak Sale'!$A$1:$G$23</definedName>
    <definedName name="Godina">#REF!</definedName>
    <definedName name="Ime">#REF!</definedName>
    <definedName name="Mesec">#REF!</definedName>
    <definedName name="Naslov_budžeta">#REF!</definedName>
  </definedNames>
  <calcPr calcId="191029"/>
</workbook>
</file>

<file path=xl/calcChain.xml><?xml version="1.0" encoding="utf-8"?>
<calcChain xmlns="http://schemas.openxmlformats.org/spreadsheetml/2006/main">
  <c r="C9" i="2" l="1"/>
  <c r="C13" i="2"/>
  <c r="C12" i="2"/>
  <c r="C11" i="2"/>
  <c r="C18" i="7"/>
  <c r="B18" i="7"/>
  <c r="E16" i="2" s="1"/>
  <c r="C3" i="2"/>
  <c r="C4" i="2"/>
  <c r="C5" i="2"/>
  <c r="C6" i="2"/>
  <c r="C7" i="2"/>
  <c r="C8" i="2"/>
  <c r="C10" i="2"/>
  <c r="C14" i="2"/>
  <c r="C2" i="2"/>
  <c r="D6" i="4"/>
  <c r="C6" i="4"/>
  <c r="D5" i="4"/>
  <c r="C5" i="4"/>
  <c r="D4" i="4"/>
  <c r="C4" i="4"/>
  <c r="D41" i="6"/>
  <c r="C41" i="6"/>
  <c r="C19" i="6" s="1"/>
  <c r="C22" i="6" s="1"/>
  <c r="H8" i="6"/>
  <c r="C23" i="5"/>
  <c r="B23" i="5"/>
  <c r="D16" i="2" s="1"/>
  <c r="E15" i="2"/>
  <c r="D15" i="2"/>
  <c r="I6" i="6" l="1"/>
  <c r="D19" i="6"/>
  <c r="D22" i="6" s="1"/>
  <c r="J6" i="6" s="1"/>
  <c r="J25" i="5"/>
  <c r="D17" i="2"/>
  <c r="E17" i="2"/>
  <c r="E18" i="2"/>
  <c r="C16" i="2"/>
  <c r="C15" i="2"/>
  <c r="D18" i="2"/>
  <c r="C17" i="2" l="1"/>
  <c r="C18" i="2"/>
</calcChain>
</file>

<file path=xl/sharedStrings.xml><?xml version="1.0" encoding="utf-8"?>
<sst xmlns="http://schemas.openxmlformats.org/spreadsheetml/2006/main" count="127" uniqueCount="97">
  <si>
    <t>Mesečni prihod</t>
  </si>
  <si>
    <t>Predviđeno</t>
  </si>
  <si>
    <t>Sale</t>
  </si>
  <si>
    <t>Nata</t>
  </si>
  <si>
    <t>STIV</t>
  </si>
  <si>
    <t>Škola</t>
  </si>
  <si>
    <t>Truja</t>
  </si>
  <si>
    <t>Kirija</t>
  </si>
  <si>
    <t>Ukupni prihod</t>
  </si>
  <si>
    <t>Ukupan rashod</t>
  </si>
  <si>
    <t>Ostatak</t>
  </si>
  <si>
    <t>Mesečni trošak</t>
  </si>
  <si>
    <t>Plaćeno</t>
  </si>
  <si>
    <t>Struja</t>
  </si>
  <si>
    <t>Namirnice</t>
  </si>
  <si>
    <t>Gorivo</t>
  </si>
  <si>
    <t>Klima kancelarija</t>
  </si>
  <si>
    <t>Kredit</t>
  </si>
  <si>
    <t>Ljubica</t>
  </si>
  <si>
    <t>Vrtić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</si>
  <si>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</si>
  <si>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</si>
  <si>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</si>
  <si>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</si>
  <si>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</si>
  <si>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</si>
  <si>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</si>
  <si>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</si>
  <si>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</si>
  <si>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</si>
  <si>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</si>
  <si>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</si>
  <si>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</si>
  <si>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</si>
  <si>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</si>
  <si>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</si>
  <si>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</si>
  <si>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</si>
  <si>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</si>
  <si>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</si>
  <si>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</si>
  <si>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</si>
  <si>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</si>
  <si>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</si>
  <si>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</si>
  <si>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</si>
  <si>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</si>
  <si>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</si>
  <si>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</si>
  <si>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</si>
  <si>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</si>
  <si>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</si>
  <si>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</si>
  <si>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</si>
  <si>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</si>
  <si>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</si>
  <si>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Insta Truja</t>
  </si>
  <si>
    <t>Apotekaonline KOM</t>
  </si>
  <si>
    <t>Eurobank MOJA KREDINA</t>
  </si>
  <si>
    <t>UKUPNO</t>
  </si>
  <si>
    <t>InviteNow</t>
  </si>
  <si>
    <t>Majka</t>
  </si>
  <si>
    <t>Procent rashoda</t>
  </si>
  <si>
    <t>Dule</t>
  </si>
  <si>
    <t>Youtube</t>
  </si>
  <si>
    <t>IDE</t>
  </si>
  <si>
    <t>PLATIO</t>
  </si>
  <si>
    <t>Google Drive</t>
  </si>
  <si>
    <t>Canva</t>
  </si>
  <si>
    <t>GPT Prompt</t>
  </si>
  <si>
    <t>GPT</t>
  </si>
  <si>
    <t>Kartica</t>
  </si>
  <si>
    <t>Erste Visa Dinarska</t>
  </si>
  <si>
    <t>TR</t>
  </si>
  <si>
    <t>Iznos D</t>
  </si>
  <si>
    <t>Automatski</t>
  </si>
  <si>
    <t>5 dolara</t>
  </si>
  <si>
    <t>15 dolara</t>
  </si>
  <si>
    <t>Stević</t>
  </si>
  <si>
    <t>Panta klima</t>
  </si>
  <si>
    <t>Jula RAJFAZEN ona daje</t>
  </si>
  <si>
    <t>Jula</t>
  </si>
  <si>
    <t>Photoshop</t>
  </si>
  <si>
    <t>Biro</t>
  </si>
  <si>
    <t>Održavanje zgrade</t>
  </si>
  <si>
    <t>Smeće</t>
  </si>
  <si>
    <t>Voda</t>
  </si>
  <si>
    <t>Reklama INVITE</t>
  </si>
  <si>
    <t>Moja RAJFAZEN</t>
  </si>
  <si>
    <t>Vučenovic</t>
  </si>
  <si>
    <t>Erste Master Devizna USD</t>
  </si>
  <si>
    <t>Moj telefon</t>
  </si>
  <si>
    <t>KOMBANK devizna</t>
  </si>
  <si>
    <t>Drugo</t>
  </si>
  <si>
    <t>20 dolara</t>
  </si>
  <si>
    <t>Račun telefon YETTEL</t>
  </si>
  <si>
    <t>Mobi banka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</si>
</sst>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b/>
      <sz val="13"/>
      <color rgb="FF413D36"/>
      <name val="Arial"/>
      <charset val="134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Calibri"/>
      <family val="2"/>
    </font>
    <font>
      <b/>
      <sz val="13"/>
      <color rgb="FFFF0000"/>
      <name val="Calibri"/>
      <family val="2"/>
    </font>
    <font>
      <b/>
      <sz val="25"/>
      <color rgb="FF516D18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b/>
      <sz val="13"/>
      <color rgb="FF413D36"/>
      <name val="Calibri"/>
      <family val="2"/>
    </font>
    <font>
      <sz val="13"/>
      <color theme="1"/>
      <name val="Calibri"/>
      <family val="2"/>
    </font>
    <font>
      <b/>
      <sz val="13"/>
      <color rgb="FF413D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0" fontId="0" fillId="2" borderId="0" xfId="0" applyFill="1"/>
    <xf numFmtId="0" fontId="13" fillId="2" borderId="0" xfId="0" applyFont="1" applyFill="1" applyAlignment="1">
      <alignment horizontal="center" vertical="center"/>
    </xf>
    <xf numFmtId="0" fontId="15" fillId="0" borderId="0" xfId="0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6"/>
  <sheetViews>
    <sheetView showGridLines="0" zoomScale="150" zoomScaleNormal="150" workbookViewId="0">
      <selection activeCell="D17" sqref="D17"/>
    </sheetView>
  </sheetViews>
  <sheetFormatPr baseColWidth="10" defaultColWidth="11.28515625" defaultRowHeight="15" customHeight="1" x14ac:dyDescent="0.2"/>
  <cols>
    <col min="1" max="1" width="2.7109375" customWidth="1"/>
    <col min="2" max="2" width="44.42578125" customWidth="1"/>
    <col min="3" max="4" width="11.7109375" bestFit="1" customWidth="1"/>
    <col min="5" max="5" width="10.140625" bestFit="1" customWidth="1"/>
    <col min="6" max="21" width="8.5703125" customWidth="1"/>
  </cols>
  <sheetData>
    <row r="1" spans="2:5" ht="45" customHeight="1" x14ac:dyDescent="0.2">
      <c r="B1" s="10" t="s">
        <v>0</v>
      </c>
      <c r="C1" s="22" t="s">
        <v>59</v>
      </c>
      <c r="D1" s="8" t="s">
        <v>2</v>
      </c>
      <c r="E1" s="8" t="s">
        <v>3</v>
      </c>
    </row>
    <row r="2" spans="2:5" ht="17.25" customHeight="1" x14ac:dyDescent="0.2">
      <c r="B2" s="6" t="s">
        <v>4</v>
      </c>
      <c r="C2" s="7">
        <f>D2+E2</f>
        <v>152500</v>
      </c>
      <c r="D2" s="7">
        <v>135000</v>
      </c>
      <c r="E2" s="7">
        <v>17500</v>
      </c>
    </row>
    <row r="3" spans="2:5" ht="17.25" customHeight="1" x14ac:dyDescent="0.2">
      <c r="B3" s="6" t="s">
        <v>5</v>
      </c>
      <c r="C3" s="7">
        <f t="shared" ref="C3:C14" si="0">D3+E3</f>
        <v>30000</v>
      </c>
      <c r="D3" s="7">
        <v>30000</v>
      </c>
      <c r="E3" s="7"/>
    </row>
    <row r="4" spans="2:5" ht="17.25" customHeight="1" x14ac:dyDescent="0.2">
      <c r="B4" s="15" t="s">
        <v>60</v>
      </c>
      <c r="C4" s="7">
        <f t="shared" si="0"/>
        <v>0</v>
      </c>
      <c r="D4" s="7"/>
      <c r="E4" s="7"/>
    </row>
    <row r="5" spans="2:5" ht="17.25" customHeight="1" x14ac:dyDescent="0.2">
      <c r="B5" s="6" t="s">
        <v>57</v>
      </c>
      <c r="C5" s="7">
        <f t="shared" si="0"/>
        <v>10000</v>
      </c>
      <c r="D5" s="7"/>
      <c r="E5" s="7">
        <v>10000</v>
      </c>
    </row>
    <row r="6" spans="2:5" ht="17.25" customHeight="1" x14ac:dyDescent="0.2">
      <c r="B6" s="6" t="s">
        <v>93</v>
      </c>
      <c r="C6" s="7">
        <f t="shared" si="0"/>
        <v>0</v>
      </c>
      <c r="D6" s="7"/>
      <c r="E6" s="7"/>
    </row>
    <row r="7" spans="2:5" ht="17.25" customHeight="1" x14ac:dyDescent="0.2">
      <c r="B7" s="6" t="s">
        <v>56</v>
      </c>
      <c r="C7" s="7">
        <f t="shared" si="0"/>
        <v>9000</v>
      </c>
      <c r="D7" s="7">
        <v>0</v>
      </c>
      <c r="E7" s="7">
        <v>9000</v>
      </c>
    </row>
    <row r="8" spans="2:5" ht="17.25" customHeight="1" x14ac:dyDescent="0.2">
      <c r="B8" s="6" t="s">
        <v>83</v>
      </c>
      <c r="C8" s="7">
        <f t="shared" si="0"/>
        <v>19000</v>
      </c>
      <c r="D8" s="7"/>
      <c r="E8" s="7">
        <v>19000</v>
      </c>
    </row>
    <row r="9" spans="2:5" ht="17.25" customHeight="1" x14ac:dyDescent="0.2">
      <c r="B9" s="6" t="s">
        <v>81</v>
      </c>
      <c r="C9" s="7">
        <f t="shared" si="0"/>
        <v>6600</v>
      </c>
      <c r="D9" s="7">
        <v>6600</v>
      </c>
      <c r="E9" s="7"/>
    </row>
    <row r="10" spans="2:5" ht="17.25" customHeight="1" x14ac:dyDescent="0.2">
      <c r="B10" s="6" t="s">
        <v>6</v>
      </c>
      <c r="C10" s="7">
        <f t="shared" si="0"/>
        <v>22000</v>
      </c>
      <c r="D10" s="7">
        <v>2000</v>
      </c>
      <c r="E10" s="7">
        <v>20000</v>
      </c>
    </row>
    <row r="11" spans="2:5" ht="17.25" customHeight="1" x14ac:dyDescent="0.2">
      <c r="B11" s="15" t="s">
        <v>63</v>
      </c>
      <c r="C11" s="7">
        <f t="shared" si="0"/>
        <v>0</v>
      </c>
      <c r="D11" s="7"/>
      <c r="E11" s="7"/>
    </row>
    <row r="12" spans="2:5" ht="17.25" customHeight="1" x14ac:dyDescent="0.2">
      <c r="B12" s="6" t="s">
        <v>78</v>
      </c>
      <c r="C12" s="7">
        <f t="shared" si="0"/>
        <v>0</v>
      </c>
      <c r="D12" s="7"/>
      <c r="E12" s="7"/>
    </row>
    <row r="13" spans="2:5" ht="17.25" customHeight="1" x14ac:dyDescent="0.2">
      <c r="B13" s="6" t="s">
        <v>79</v>
      </c>
      <c r="C13" s="7">
        <f t="shared" si="0"/>
        <v>2100</v>
      </c>
      <c r="D13" s="7">
        <v>2100</v>
      </c>
      <c r="E13" s="7"/>
    </row>
    <row r="14" spans="2:5" ht="17.25" customHeight="1" x14ac:dyDescent="0.2">
      <c r="B14" s="6" t="s">
        <v>7</v>
      </c>
      <c r="C14" s="7">
        <f t="shared" si="0"/>
        <v>3500</v>
      </c>
      <c r="D14" s="7">
        <v>3500</v>
      </c>
      <c r="E14" s="7"/>
    </row>
    <row r="15" spans="2:5" ht="24" customHeight="1" x14ac:dyDescent="0.2">
      <c r="B15" s="12" t="s">
        <v>8</v>
      </c>
      <c r="C15" s="16">
        <f>SUM(C2:C14)</f>
        <v>254700</v>
      </c>
      <c r="D15" s="16">
        <f>SUM(D2:D14)</f>
        <v>179200</v>
      </c>
      <c r="E15" s="16">
        <f>SUM(E2:E14)</f>
        <v>75500</v>
      </c>
    </row>
    <row r="16" spans="2:5" ht="24" customHeight="1" x14ac:dyDescent="0.2">
      <c r="B16" s="17" t="s">
        <v>9</v>
      </c>
      <c r="C16" s="17">
        <f>SUM(D16:E16)</f>
        <v>124920</v>
      </c>
      <c r="D16" s="18">
        <f>'Mesečni trošak Sale'!B23</f>
        <v>89020</v>
      </c>
      <c r="E16" s="18">
        <f>'Mesečni trošak Nale'!B18</f>
        <v>35900</v>
      </c>
    </row>
    <row r="17" spans="2:5" ht="24" customHeight="1" x14ac:dyDescent="0.2">
      <c r="B17" s="17" t="s">
        <v>62</v>
      </c>
      <c r="C17" s="21">
        <f>(C16/C15)*100</f>
        <v>49.045936395759718</v>
      </c>
      <c r="D17" s="21">
        <f>(D16/D15)*100</f>
        <v>49.676339285714292</v>
      </c>
      <c r="E17" s="21">
        <f>(E16/E15)*100</f>
        <v>47.549668874172184</v>
      </c>
    </row>
    <row r="18" spans="2:5" ht="32" customHeight="1" x14ac:dyDescent="0.2">
      <c r="B18" s="19" t="s">
        <v>10</v>
      </c>
      <c r="C18" s="20">
        <f>C15-C16</f>
        <v>129780</v>
      </c>
      <c r="D18" s="20">
        <f>D15-D16</f>
        <v>90180</v>
      </c>
      <c r="E18" s="20">
        <f>E15-E16</f>
        <v>39600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  <row r="1001" ht="17.25" customHeight="1" x14ac:dyDescent="0.2"/>
    <row r="1002" ht="17.25" customHeight="1" x14ac:dyDescent="0.2"/>
    <row r="1003" ht="17.25" customHeight="1" x14ac:dyDescent="0.2"/>
    <row r="1004" ht="17.25" customHeight="1" x14ac:dyDescent="0.2"/>
    <row r="1005" ht="17.25" customHeight="1" x14ac:dyDescent="0.2"/>
    <row r="1006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J993"/>
  <sheetViews>
    <sheetView showGridLines="0" tabSelected="1" zoomScale="139" zoomScaleNormal="139" workbookViewId="0">
      <selection activeCell="C11" sqref="C11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4" width="10.7109375" bestFit="1" customWidth="1"/>
    <col min="5" max="5" width="12.28515625" bestFit="1" customWidth="1"/>
    <col min="6" max="6" width="31.85546875" customWidth="1"/>
    <col min="7" max="7" width="13.5703125" customWidth="1"/>
    <col min="8" max="13" width="8.5703125" customWidth="1"/>
  </cols>
  <sheetData>
    <row r="1" spans="1:7" ht="45" customHeight="1" x14ac:dyDescent="0.2">
      <c r="A1" s="23" t="s">
        <v>11</v>
      </c>
      <c r="B1" s="23" t="s">
        <v>1</v>
      </c>
      <c r="C1" s="23" t="s">
        <v>12</v>
      </c>
      <c r="D1" s="23" t="s">
        <v>65</v>
      </c>
      <c r="E1" s="23" t="s">
        <v>66</v>
      </c>
      <c r="F1" s="23" t="s">
        <v>71</v>
      </c>
      <c r="G1" s="23" t="s">
        <v>74</v>
      </c>
    </row>
    <row r="2" spans="1:7" ht="17.25" customHeight="1" x14ac:dyDescent="0.2">
      <c r="A2" s="31" t="s">
        <v>87</v>
      </c>
      <c r="B2" s="25">
        <v>10000</v>
      </c>
      <c r="C2" s="26">
        <v>10000</v>
      </c>
      <c r="D2" s="27">
        <v>1</v>
      </c>
      <c r="E2" s="27"/>
      <c r="F2" s="27" t="s">
        <v>72</v>
      </c>
      <c r="G2" s="27"/>
    </row>
    <row r="3" spans="1:7" ht="17.25" customHeight="1" x14ac:dyDescent="0.2">
      <c r="A3" s="24" t="s">
        <v>64</v>
      </c>
      <c r="B3" s="25">
        <v>1150</v>
      </c>
      <c r="C3" s="26">
        <v>1150</v>
      </c>
      <c r="D3" s="27">
        <v>11</v>
      </c>
      <c r="E3" s="27"/>
      <c r="F3" s="27" t="s">
        <v>72</v>
      </c>
      <c r="G3" s="27"/>
    </row>
    <row r="4" spans="1:7" ht="17.25" customHeight="1" x14ac:dyDescent="0.2">
      <c r="A4" s="31" t="s">
        <v>91</v>
      </c>
      <c r="B4" s="25">
        <v>15000</v>
      </c>
      <c r="C4" s="26"/>
      <c r="D4" s="27">
        <v>15</v>
      </c>
      <c r="E4" s="27"/>
      <c r="F4" s="27" t="s">
        <v>73</v>
      </c>
      <c r="G4" s="27"/>
    </row>
    <row r="5" spans="1:7" ht="17.25" customHeight="1" x14ac:dyDescent="0.2">
      <c r="A5" s="31" t="s">
        <v>82</v>
      </c>
      <c r="B5" s="25">
        <v>1700</v>
      </c>
      <c r="C5" s="26">
        <v>1700</v>
      </c>
      <c r="D5" s="27">
        <v>15</v>
      </c>
      <c r="E5" s="27"/>
      <c r="F5" s="27" t="s">
        <v>92</v>
      </c>
      <c r="G5" s="27"/>
    </row>
    <row r="6" spans="1:7" ht="17.25" customHeight="1" x14ac:dyDescent="0.2">
      <c r="A6" s="24" t="s">
        <v>67</v>
      </c>
      <c r="B6" s="25">
        <v>1050</v>
      </c>
      <c r="C6" s="26">
        <v>1050</v>
      </c>
      <c r="D6" s="27">
        <v>18</v>
      </c>
      <c r="E6" s="27"/>
      <c r="F6" s="27" t="s">
        <v>72</v>
      </c>
      <c r="G6" s="27"/>
    </row>
    <row r="7" spans="1:7" ht="17.25" customHeight="1" x14ac:dyDescent="0.2">
      <c r="A7" s="31" t="s">
        <v>89</v>
      </c>
      <c r="B7" s="25">
        <v>2000</v>
      </c>
      <c r="C7" s="26">
        <v>2000</v>
      </c>
      <c r="D7" s="27">
        <v>21</v>
      </c>
      <c r="E7" s="27"/>
      <c r="F7" s="27" t="s">
        <v>73</v>
      </c>
      <c r="G7" s="27"/>
    </row>
    <row r="8" spans="1:7" ht="17.25" customHeight="1" x14ac:dyDescent="0.2">
      <c r="A8" s="31" t="s">
        <v>86</v>
      </c>
      <c r="B8" s="25">
        <v>1500</v>
      </c>
      <c r="C8" s="26">
        <v>700</v>
      </c>
      <c r="D8" s="27">
        <v>21</v>
      </c>
      <c r="E8" s="27"/>
      <c r="F8" s="27" t="s">
        <v>73</v>
      </c>
      <c r="G8" s="27"/>
    </row>
    <row r="9" spans="1:7" ht="17.25" customHeight="1" x14ac:dyDescent="0.2">
      <c r="A9" s="24" t="s">
        <v>13</v>
      </c>
      <c r="B9" s="25">
        <v>2500</v>
      </c>
      <c r="C9" s="26">
        <v>2500</v>
      </c>
      <c r="D9" s="27">
        <v>21</v>
      </c>
      <c r="E9" s="27"/>
      <c r="F9" s="27" t="s">
        <v>73</v>
      </c>
      <c r="G9" s="27"/>
    </row>
    <row r="10" spans="1:7" ht="17.25" customHeight="1" x14ac:dyDescent="0.2">
      <c r="A10" s="24" t="s">
        <v>14</v>
      </c>
      <c r="B10" s="25">
        <v>10000</v>
      </c>
      <c r="C10" s="26">
        <v>10000</v>
      </c>
      <c r="D10" s="27">
        <v>21</v>
      </c>
      <c r="E10" s="27"/>
      <c r="F10" s="27" t="s">
        <v>73</v>
      </c>
      <c r="G10" s="27"/>
    </row>
    <row r="11" spans="1:7" ht="17.25" customHeight="1" x14ac:dyDescent="0.2">
      <c r="A11" s="31" t="s">
        <v>85</v>
      </c>
      <c r="B11" s="25">
        <v>500</v>
      </c>
      <c r="C11" s="26">
        <v>500</v>
      </c>
      <c r="D11" s="27">
        <v>21</v>
      </c>
      <c r="E11" s="27"/>
      <c r="F11" s="27" t="s">
        <v>73</v>
      </c>
      <c r="G11" s="27"/>
    </row>
    <row r="12" spans="1:7" ht="17.25" customHeight="1" x14ac:dyDescent="0.2">
      <c r="A12" s="31" t="s">
        <v>84</v>
      </c>
      <c r="B12" s="25">
        <v>1020</v>
      </c>
      <c r="C12" s="26">
        <v>1020</v>
      </c>
      <c r="D12" s="27">
        <v>21</v>
      </c>
      <c r="E12" s="27"/>
      <c r="F12" s="27" t="s">
        <v>73</v>
      </c>
      <c r="G12" s="27"/>
    </row>
    <row r="13" spans="1:7" ht="17.25" customHeight="1" x14ac:dyDescent="0.2">
      <c r="A13" s="24" t="s">
        <v>15</v>
      </c>
      <c r="B13" s="25">
        <v>8000</v>
      </c>
      <c r="C13" s="25">
        <v>8000</v>
      </c>
      <c r="D13" s="27">
        <v>21</v>
      </c>
      <c r="E13" s="27"/>
      <c r="F13" s="27" t="s">
        <v>73</v>
      </c>
      <c r="G13" s="27"/>
    </row>
    <row r="14" spans="1:7" ht="17.25" customHeight="1" x14ac:dyDescent="0.2">
      <c r="A14" s="24" t="s">
        <v>16</v>
      </c>
      <c r="B14" s="25">
        <v>900</v>
      </c>
      <c r="C14" s="26">
        <v>900</v>
      </c>
      <c r="D14" s="27">
        <v>21</v>
      </c>
      <c r="E14" s="27"/>
      <c r="F14" s="27" t="s">
        <v>73</v>
      </c>
      <c r="G14" s="27"/>
    </row>
    <row r="15" spans="1:7" ht="17.25" customHeight="1" x14ac:dyDescent="0.2">
      <c r="A15" s="31" t="s">
        <v>18</v>
      </c>
      <c r="B15" s="25">
        <v>4000</v>
      </c>
      <c r="C15" s="26">
        <v>4000</v>
      </c>
      <c r="D15" s="27">
        <v>21</v>
      </c>
      <c r="E15" s="27"/>
      <c r="F15" s="37" t="s">
        <v>73</v>
      </c>
      <c r="G15" s="27"/>
    </row>
    <row r="16" spans="1:7" ht="17.25" customHeight="1" x14ac:dyDescent="0.2">
      <c r="A16" s="24" t="s">
        <v>58</v>
      </c>
      <c r="B16" s="25">
        <v>5000</v>
      </c>
      <c r="C16" s="26">
        <v>5000</v>
      </c>
      <c r="D16" s="27">
        <v>21</v>
      </c>
      <c r="E16" s="27"/>
      <c r="F16" s="27" t="s">
        <v>73</v>
      </c>
      <c r="G16" s="27"/>
    </row>
    <row r="17" spans="1:10" ht="17.25" customHeight="1" x14ac:dyDescent="0.2">
      <c r="A17" s="31" t="s">
        <v>80</v>
      </c>
      <c r="B17" s="25">
        <v>4200</v>
      </c>
      <c r="C17" s="26">
        <v>4200</v>
      </c>
      <c r="D17" s="27">
        <v>21</v>
      </c>
      <c r="E17" s="27"/>
      <c r="F17" s="27" t="s">
        <v>73</v>
      </c>
      <c r="G17" s="27"/>
    </row>
    <row r="18" spans="1:10" ht="17.25" customHeight="1" x14ac:dyDescent="0.2">
      <c r="A18" s="31" t="s">
        <v>88</v>
      </c>
      <c r="B18" s="25">
        <v>6000</v>
      </c>
      <c r="C18" s="26">
        <v>6000</v>
      </c>
      <c r="D18" s="27">
        <v>21</v>
      </c>
      <c r="E18" s="27"/>
      <c r="F18" s="27" t="s">
        <v>73</v>
      </c>
      <c r="G18" s="27"/>
    </row>
    <row r="19" spans="1:10" ht="17.25" customHeight="1" x14ac:dyDescent="0.2">
      <c r="A19" s="24" t="s">
        <v>17</v>
      </c>
      <c r="B19" s="25">
        <v>10000</v>
      </c>
      <c r="C19" s="26">
        <v>10000</v>
      </c>
      <c r="D19" s="27">
        <v>21</v>
      </c>
      <c r="E19" s="27"/>
      <c r="F19" s="27" t="s">
        <v>75</v>
      </c>
      <c r="G19" s="27"/>
    </row>
    <row r="20" spans="1:10" ht="17.25" customHeight="1" x14ac:dyDescent="0.2">
      <c r="A20" s="24" t="s">
        <v>70</v>
      </c>
      <c r="B20" s="25">
        <v>2300</v>
      </c>
      <c r="C20" s="26">
        <v>2300</v>
      </c>
      <c r="D20" s="27">
        <v>22</v>
      </c>
      <c r="E20" s="27"/>
      <c r="F20" s="27" t="s">
        <v>90</v>
      </c>
      <c r="G20" s="27" t="s">
        <v>94</v>
      </c>
    </row>
    <row r="21" spans="1:10" ht="17.25" customHeight="1" x14ac:dyDescent="0.2">
      <c r="A21" s="24" t="s">
        <v>69</v>
      </c>
      <c r="B21" s="25">
        <v>700</v>
      </c>
      <c r="C21" s="26">
        <v>700</v>
      </c>
      <c r="D21" s="27">
        <v>23</v>
      </c>
      <c r="E21" s="27"/>
      <c r="F21" s="27" t="s">
        <v>90</v>
      </c>
      <c r="G21" s="27" t="s">
        <v>76</v>
      </c>
    </row>
    <row r="22" spans="1:10" ht="17.25" customHeight="1" x14ac:dyDescent="0.2">
      <c r="A22" s="24" t="s">
        <v>68</v>
      </c>
      <c r="B22" s="25">
        <v>1500</v>
      </c>
      <c r="C22" s="26">
        <v>1500</v>
      </c>
      <c r="D22" s="27">
        <v>24</v>
      </c>
      <c r="E22" s="27"/>
      <c r="F22" s="27" t="s">
        <v>90</v>
      </c>
      <c r="G22" s="27" t="s">
        <v>77</v>
      </c>
    </row>
    <row r="23" spans="1:10" ht="44" customHeight="1" x14ac:dyDescent="0.2">
      <c r="A23" s="28" t="s">
        <v>59</v>
      </c>
      <c r="B23" s="29">
        <f>SUM(B2:B22)</f>
        <v>89020</v>
      </c>
      <c r="C23" s="29">
        <f>SUM(C2:C22)</f>
        <v>73220</v>
      </c>
      <c r="D23" s="30"/>
      <c r="E23" s="30"/>
      <c r="F23" s="30"/>
      <c r="G23" s="30"/>
    </row>
    <row r="24" spans="1:10" ht="17.25" customHeight="1" x14ac:dyDescent="0.2">
      <c r="A24" s="32"/>
    </row>
    <row r="25" spans="1:10" ht="17.25" customHeight="1" x14ac:dyDescent="0.2">
      <c r="A25" s="32"/>
      <c r="J25" s="25">
        <f>B23-C23</f>
        <v>15800</v>
      </c>
    </row>
    <row r="26" spans="1:10" ht="17.25" customHeight="1" x14ac:dyDescent="0.2"/>
    <row r="27" spans="1:10" ht="17.25" customHeight="1" x14ac:dyDescent="0.2"/>
    <row r="28" spans="1:10" ht="17.25" customHeight="1" x14ac:dyDescent="0.2"/>
    <row r="29" spans="1:10" ht="17.25" customHeight="1" x14ac:dyDescent="0.2"/>
    <row r="30" spans="1:10" ht="17.25" customHeight="1" x14ac:dyDescent="0.2"/>
    <row r="31" spans="1:10" ht="17.25" customHeight="1" x14ac:dyDescent="0.2"/>
    <row r="32" spans="1:10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</sheetData>
  <autoFilter ref="A1:G23" xr:uid="{00000000-0001-0000-0100-000000000000}">
    <sortState xmlns:xlrd2="http://schemas.microsoft.com/office/spreadsheetml/2017/richdata2" ref="A2:G23">
      <sortCondition ref="D1:D23"/>
    </sortState>
  </autoFilter>
  <conditionalFormatting sqref="C2:C22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60CE-9978-3B40-A036-4E095629C03E}">
  <sheetPr>
    <tabColor theme="6"/>
    <pageSetUpPr fitToPage="1"/>
  </sheetPr>
  <dimension ref="A1:C988"/>
  <sheetViews>
    <sheetView showGridLines="0" zoomScale="139" zoomScaleNormal="139" workbookViewId="0">
      <selection activeCell="E6" sqref="E6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3" width="8.5703125" customWidth="1"/>
  </cols>
  <sheetData>
    <row r="1" spans="1:3" ht="45" customHeight="1" x14ac:dyDescent="0.2">
      <c r="A1" s="5" t="s">
        <v>11</v>
      </c>
      <c r="B1" s="5" t="s">
        <v>1</v>
      </c>
      <c r="C1" s="5" t="s">
        <v>12</v>
      </c>
    </row>
    <row r="2" spans="1:3" ht="17.25" customHeight="1" x14ac:dyDescent="0.2">
      <c r="A2" s="15" t="s">
        <v>15</v>
      </c>
      <c r="B2" s="11">
        <v>5000</v>
      </c>
      <c r="C2" s="11">
        <v>3000</v>
      </c>
    </row>
    <row r="3" spans="1:3" s="35" customFormat="1" ht="17.25" customHeight="1" x14ac:dyDescent="0.2">
      <c r="A3" s="33" t="s">
        <v>95</v>
      </c>
      <c r="B3" s="34">
        <v>5800</v>
      </c>
      <c r="C3" s="34"/>
    </row>
    <row r="4" spans="1:3" s="35" customFormat="1" ht="17.25" customHeight="1" x14ac:dyDescent="0.2">
      <c r="A4" s="36" t="s">
        <v>17</v>
      </c>
      <c r="B4" s="34">
        <v>5000</v>
      </c>
      <c r="C4" s="34">
        <v>5000</v>
      </c>
    </row>
    <row r="5" spans="1:3" s="35" customFormat="1" ht="17.25" customHeight="1" x14ac:dyDescent="0.2">
      <c r="A5" s="36" t="s">
        <v>19</v>
      </c>
      <c r="B5" s="34">
        <v>5600</v>
      </c>
      <c r="C5" s="34">
        <v>5600</v>
      </c>
    </row>
    <row r="6" spans="1:3" s="35" customFormat="1" ht="17.25" customHeight="1" x14ac:dyDescent="0.2">
      <c r="A6" s="33" t="s">
        <v>96</v>
      </c>
      <c r="B6" s="34">
        <v>4500</v>
      </c>
      <c r="C6" s="34"/>
    </row>
    <row r="7" spans="1:3" s="35" customFormat="1" ht="17.25" customHeight="1" x14ac:dyDescent="0.2">
      <c r="A7" s="36"/>
      <c r="B7" s="34"/>
      <c r="C7" s="34"/>
    </row>
    <row r="8" spans="1:3" s="35" customFormat="1" ht="17.25" customHeight="1" x14ac:dyDescent="0.2">
      <c r="A8" s="36" t="s">
        <v>61</v>
      </c>
      <c r="B8" s="34">
        <v>5000</v>
      </c>
      <c r="C8" s="34">
        <v>5000</v>
      </c>
    </row>
    <row r="9" spans="1:3" s="35" customFormat="1" ht="17.25" customHeight="1" x14ac:dyDescent="0.2">
      <c r="A9" s="36" t="s">
        <v>18</v>
      </c>
      <c r="B9" s="34">
        <v>5000</v>
      </c>
      <c r="C9" s="34">
        <v>5000</v>
      </c>
    </row>
    <row r="10" spans="1:3" ht="17.25" customHeight="1" x14ac:dyDescent="0.2">
      <c r="A10" s="8"/>
      <c r="B10" s="11"/>
      <c r="C10" s="11"/>
    </row>
    <row r="11" spans="1:3" ht="17.25" customHeight="1" x14ac:dyDescent="0.2">
      <c r="A11" s="8"/>
      <c r="B11" s="11"/>
      <c r="C11" s="11"/>
    </row>
    <row r="12" spans="1:3" ht="17.25" customHeight="1" x14ac:dyDescent="0.2">
      <c r="A12" s="9"/>
      <c r="B12" s="11"/>
      <c r="C12" s="11"/>
    </row>
    <row r="13" spans="1:3" ht="17.25" customHeight="1" x14ac:dyDescent="0.2">
      <c r="A13" s="6"/>
      <c r="B13" s="11"/>
      <c r="C13" s="11"/>
    </row>
    <row r="14" spans="1:3" ht="17.25" customHeight="1" x14ac:dyDescent="0.2">
      <c r="A14" s="6"/>
      <c r="B14" s="11"/>
      <c r="C14" s="11"/>
    </row>
    <row r="15" spans="1:3" ht="17.25" customHeight="1" x14ac:dyDescent="0.2">
      <c r="A15" s="15"/>
      <c r="B15" s="11"/>
      <c r="C15" s="11"/>
    </row>
    <row r="16" spans="1:3" ht="17.25" customHeight="1" x14ac:dyDescent="0.2">
      <c r="A16" s="6"/>
      <c r="B16" s="11"/>
      <c r="C16" s="11"/>
    </row>
    <row r="17" spans="1:3" ht="17.25" customHeight="1" x14ac:dyDescent="0.2">
      <c r="A17" s="6"/>
      <c r="B17" s="11"/>
      <c r="C17" s="11"/>
    </row>
    <row r="18" spans="1:3" ht="44" customHeight="1" x14ac:dyDescent="0.2">
      <c r="A18" s="13" t="s">
        <v>59</v>
      </c>
      <c r="B18" s="14">
        <f>SUM(B2:B17)</f>
        <v>35900</v>
      </c>
      <c r="C18" s="14">
        <f>SUM(C2:C17)</f>
        <v>23600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J41"/>
  <sheetViews>
    <sheetView topLeftCell="A18" workbookViewId="0">
      <selection activeCell="C38" sqref="C38"/>
    </sheetView>
  </sheetViews>
  <sheetFormatPr baseColWidth="10" defaultColWidth="11.5703125" defaultRowHeight="17" x14ac:dyDescent="0.2"/>
  <cols>
    <col min="2" max="2" width="17" customWidth="1"/>
    <col min="8" max="8" width="13.42578125" customWidth="1"/>
    <col min="9" max="9" width="18.85546875" customWidth="1"/>
    <col min="10" max="10" width="11.140625" customWidth="1"/>
  </cols>
  <sheetData>
    <row r="5" spans="2:10" x14ac:dyDescent="0.2">
      <c r="B5" t="s">
        <v>20</v>
      </c>
      <c r="C5" t="s">
        <v>21</v>
      </c>
      <c r="D5" t="s">
        <v>12</v>
      </c>
      <c r="H5" t="s">
        <v>22</v>
      </c>
      <c r="I5" t="s">
        <v>23</v>
      </c>
      <c r="J5" t="s">
        <v>24</v>
      </c>
    </row>
    <row r="6" spans="2:10" x14ac:dyDescent="0.2">
      <c r="B6" t="s">
        <v>25</v>
      </c>
      <c r="C6">
        <v>153000</v>
      </c>
      <c r="D6">
        <v>150000</v>
      </c>
      <c r="H6">
        <v>297400</v>
      </c>
      <c r="I6">
        <f>H8-C22</f>
        <v>5510</v>
      </c>
      <c r="J6">
        <f>H8-D22</f>
        <v>1810</v>
      </c>
    </row>
    <row r="7" spans="2:10" x14ac:dyDescent="0.2">
      <c r="B7" t="s">
        <v>26</v>
      </c>
      <c r="C7">
        <v>4000</v>
      </c>
      <c r="D7">
        <v>4000</v>
      </c>
      <c r="H7">
        <v>44000</v>
      </c>
    </row>
    <row r="8" spans="2:10" x14ac:dyDescent="0.2">
      <c r="B8" t="s">
        <v>27</v>
      </c>
      <c r="C8">
        <v>24000</v>
      </c>
      <c r="D8">
        <v>24000</v>
      </c>
      <c r="E8" t="s">
        <v>28</v>
      </c>
      <c r="H8">
        <f>SUM(H6:H7)</f>
        <v>341400</v>
      </c>
    </row>
    <row r="9" spans="2:10" x14ac:dyDescent="0.2">
      <c r="B9" t="s">
        <v>29</v>
      </c>
      <c r="C9">
        <v>50000</v>
      </c>
      <c r="D9">
        <v>50000</v>
      </c>
    </row>
    <row r="10" spans="2:10" x14ac:dyDescent="0.2">
      <c r="B10" t="s">
        <v>30</v>
      </c>
      <c r="C10">
        <v>12000</v>
      </c>
      <c r="D10">
        <v>12000</v>
      </c>
      <c r="E10" t="s">
        <v>28</v>
      </c>
    </row>
    <row r="11" spans="2:10" x14ac:dyDescent="0.2">
      <c r="B11" t="s">
        <v>31</v>
      </c>
      <c r="C11">
        <v>12000</v>
      </c>
      <c r="D11">
        <v>12000</v>
      </c>
      <c r="E11" t="s">
        <v>28</v>
      </c>
    </row>
    <row r="12" spans="2:10" x14ac:dyDescent="0.2">
      <c r="B12" t="s">
        <v>32</v>
      </c>
      <c r="C12">
        <v>15000</v>
      </c>
      <c r="D12">
        <v>15000</v>
      </c>
    </row>
    <row r="13" spans="2:10" x14ac:dyDescent="0.2">
      <c r="B13" t="s">
        <v>33</v>
      </c>
      <c r="C13">
        <v>12000</v>
      </c>
      <c r="D13">
        <v>12000</v>
      </c>
    </row>
    <row r="14" spans="2:10" x14ac:dyDescent="0.2">
      <c r="B14" t="s">
        <v>34</v>
      </c>
      <c r="C14">
        <v>7900</v>
      </c>
      <c r="D14">
        <v>7900</v>
      </c>
    </row>
    <row r="15" spans="2:10" x14ac:dyDescent="0.2">
      <c r="B15" t="s">
        <v>35</v>
      </c>
      <c r="C15">
        <v>5000</v>
      </c>
      <c r="D15">
        <v>11700</v>
      </c>
    </row>
    <row r="16" spans="2:10" x14ac:dyDescent="0.2">
      <c r="B16" t="s">
        <v>36</v>
      </c>
      <c r="C16">
        <v>2500</v>
      </c>
      <c r="D16">
        <v>2500</v>
      </c>
    </row>
    <row r="17" spans="2:4" x14ac:dyDescent="0.2">
      <c r="B17" t="s">
        <v>37</v>
      </c>
      <c r="C17">
        <v>2000</v>
      </c>
      <c r="D17">
        <v>2000</v>
      </c>
    </row>
    <row r="18" spans="2:4" x14ac:dyDescent="0.2">
      <c r="B18" t="s">
        <v>38</v>
      </c>
      <c r="C18">
        <v>3000</v>
      </c>
      <c r="D18">
        <v>3000</v>
      </c>
    </row>
    <row r="19" spans="2:4" x14ac:dyDescent="0.2">
      <c r="B19" s="4" t="s">
        <v>39</v>
      </c>
      <c r="C19">
        <f>C41</f>
        <v>24490</v>
      </c>
      <c r="D19">
        <f>C41</f>
        <v>24490</v>
      </c>
    </row>
    <row r="20" spans="2:4" x14ac:dyDescent="0.2">
      <c r="B20" s="4" t="s">
        <v>40</v>
      </c>
      <c r="C20">
        <v>6000</v>
      </c>
      <c r="D20">
        <v>6000</v>
      </c>
    </row>
    <row r="21" spans="2:4" x14ac:dyDescent="0.2">
      <c r="B21" t="s">
        <v>41</v>
      </c>
      <c r="C21">
        <v>3000</v>
      </c>
      <c r="D21">
        <v>3000</v>
      </c>
    </row>
    <row r="22" spans="2:4" x14ac:dyDescent="0.2">
      <c r="C22">
        <f>SUM(C6:C21)</f>
        <v>335890</v>
      </c>
      <c r="D22">
        <f>SUM(D6:D21)</f>
        <v>339590</v>
      </c>
    </row>
    <row r="29" spans="2:4" x14ac:dyDescent="0.2">
      <c r="B29" s="4" t="s">
        <v>42</v>
      </c>
      <c r="C29">
        <v>2800</v>
      </c>
      <c r="D29">
        <v>300</v>
      </c>
    </row>
    <row r="30" spans="2:4" x14ac:dyDescent="0.2">
      <c r="B30" s="4" t="s">
        <v>43</v>
      </c>
      <c r="C30">
        <v>3800</v>
      </c>
      <c r="D30">
        <v>3800</v>
      </c>
    </row>
    <row r="31" spans="2:4" x14ac:dyDescent="0.2">
      <c r="B31" s="4" t="s">
        <v>44</v>
      </c>
      <c r="C31">
        <v>600</v>
      </c>
      <c r="D31">
        <v>600</v>
      </c>
    </row>
    <row r="32" spans="2:4" x14ac:dyDescent="0.2">
      <c r="B32" s="4" t="s">
        <v>45</v>
      </c>
      <c r="C32">
        <v>1040</v>
      </c>
      <c r="D32">
        <v>1040</v>
      </c>
    </row>
    <row r="33" spans="2:4" x14ac:dyDescent="0.2">
      <c r="B33" s="4" t="s">
        <v>46</v>
      </c>
      <c r="C33">
        <v>1400</v>
      </c>
      <c r="D33">
        <v>1400</v>
      </c>
    </row>
    <row r="34" spans="2:4" x14ac:dyDescent="0.2">
      <c r="B34" s="4" t="s">
        <v>47</v>
      </c>
      <c r="C34">
        <v>750</v>
      </c>
      <c r="D34">
        <v>750</v>
      </c>
    </row>
    <row r="35" spans="2:4" x14ac:dyDescent="0.2">
      <c r="B35" s="4" t="s">
        <v>48</v>
      </c>
      <c r="C35">
        <v>1600</v>
      </c>
      <c r="D35">
        <v>1600</v>
      </c>
    </row>
    <row r="36" spans="2:4" x14ac:dyDescent="0.2">
      <c r="B36" s="4" t="s">
        <v>49</v>
      </c>
      <c r="C36">
        <v>8000</v>
      </c>
      <c r="D36">
        <v>8000</v>
      </c>
    </row>
    <row r="37" spans="2:4" x14ac:dyDescent="0.2">
      <c r="B37" s="4" t="s">
        <v>50</v>
      </c>
      <c r="C37">
        <v>500</v>
      </c>
      <c r="D37">
        <v>500</v>
      </c>
    </row>
    <row r="38" spans="2:4" x14ac:dyDescent="0.2">
      <c r="B38" s="4" t="s">
        <v>51</v>
      </c>
      <c r="C38">
        <v>4000</v>
      </c>
      <c r="D38">
        <v>4000</v>
      </c>
    </row>
    <row r="41" spans="2:4" x14ac:dyDescent="0.2">
      <c r="B41" s="4" t="s">
        <v>52</v>
      </c>
      <c r="C41">
        <f>SUM(C29:C40)</f>
        <v>24490</v>
      </c>
      <c r="D41">
        <f>SUM(D29:D38)</f>
        <v>21990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1.28515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26" width="8.5703125" customWidth="1"/>
  </cols>
  <sheetData>
    <row r="1" spans="2:4" ht="17.25" customHeight="1" x14ac:dyDescent="0.4">
      <c r="B1" s="1" t="s">
        <v>53</v>
      </c>
      <c r="C1" s="2"/>
      <c r="D1" s="2"/>
    </row>
    <row r="2" spans="2:4" ht="17.25" customHeight="1" x14ac:dyDescent="0.2"/>
    <row r="3" spans="2:4" ht="17.25" customHeight="1" x14ac:dyDescent="0.2">
      <c r="B3" s="3"/>
      <c r="C3" s="3" t="s">
        <v>1</v>
      </c>
      <c r="D3" s="3" t="s">
        <v>54</v>
      </c>
    </row>
    <row r="4" spans="2:4" ht="17.25" customHeight="1" x14ac:dyDescent="0.2">
      <c r="B4" s="3" t="s">
        <v>55</v>
      </c>
      <c r="C4" s="3" t="e">
        <f>#REF!</f>
        <v>#REF!</v>
      </c>
      <c r="D4" s="3" t="e">
        <f>#REF!</f>
        <v>#REF!</v>
      </c>
    </row>
    <row r="5" spans="2:4" ht="17.25" customHeight="1" x14ac:dyDescent="0.2">
      <c r="B5" s="3" t="s">
        <v>0</v>
      </c>
      <c r="C5" s="3" t="e">
        <f>#REF!</f>
        <v>#REF!</v>
      </c>
      <c r="D5" s="3" t="e">
        <f>#REF!</f>
        <v>#REF!</v>
      </c>
    </row>
    <row r="6" spans="2:4" ht="17.25" customHeight="1" x14ac:dyDescent="0.2">
      <c r="B6" s="3" t="s">
        <v>11</v>
      </c>
      <c r="C6" s="3" t="e">
        <f>#REF!</f>
        <v>#REF!</v>
      </c>
      <c r="D6" s="3" t="e">
        <f>#REF!</f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2024-06-25T08:06:04Z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