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test/Library/CloudStorage/GoogleDrive-kissarmy177@gmail.com/My Drive/7. Porodični budžet/2025/"/>
    </mc:Choice>
  </mc:AlternateContent>
  <xr:revisionPtr revIDLastSave="0" documentId="13_ncr:1_{BE38558B-CF98-8F4A-B347-6557CC2A1D2F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Sale'!$A$1:$G$15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JiXhseH6whF+z8t/3oEh4SJUjJBZ9J4IW7BgbYkGe8o="/>
    </ext>
  </extLst>
</workbook>
</file>

<file path=xl/calcChain.xml><?xml version="1.0" encoding="utf-8"?>
<calcChain xmlns="http://schemas.openxmlformats.org/spreadsheetml/2006/main">
  <c r="D6" i="5" l="1"/>
  <c r="C6" i="5"/>
  <c r="D5" i="5"/>
  <c r="C5" i="5"/>
  <c r="D4" i="5"/>
  <c r="C4" i="5"/>
  <c r="I59" i="4"/>
  <c r="D41" i="4"/>
  <c r="C41" i="4"/>
  <c r="D19" i="4" s="1"/>
  <c r="D22" i="4" s="1"/>
  <c r="J6" i="4" s="1"/>
  <c r="C19" i="4"/>
  <c r="C22" i="4" s="1"/>
  <c r="I6" i="4" s="1"/>
  <c r="H8" i="4"/>
  <c r="C18" i="3"/>
  <c r="B18" i="3"/>
  <c r="C17" i="2"/>
  <c r="B17" i="2"/>
  <c r="D16" i="1" s="1"/>
  <c r="E16" i="1"/>
  <c r="E17" i="1" s="1"/>
  <c r="E15" i="1"/>
  <c r="E18" i="1" s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15" i="1" s="1"/>
  <c r="C2" i="1"/>
  <c r="D17" i="1" l="1"/>
  <c r="C16" i="1"/>
  <c r="C17" i="1" s="1"/>
  <c r="D18" i="1"/>
  <c r="C18" i="1" l="1"/>
</calcChain>
</file>

<file path=xl/sharedStrings.xml><?xml version="1.0" encoding="utf-8"?>
<sst xmlns="http://schemas.openxmlformats.org/spreadsheetml/2006/main" count="109" uniqueCount="87">
  <si>
    <t>Mesečni prihod</t>
  </si>
  <si>
    <t>UKUPNO</t>
  </si>
  <si>
    <t>Sale</t>
  </si>
  <si>
    <t>Nata</t>
  </si>
  <si>
    <t>SEOSAJT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</si>
  <si>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</si>
  <si>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</si>
  <si>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</si>
  <si>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</si>
  <si>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</si>
  <si>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</si>
  <si>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</si>
  <si>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</si>
  <si>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</si>
  <si>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</si>
  <si>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</si>
  <si>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</si>
  <si>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</si>
  <si>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</si>
  <si>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</si>
  <si>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</si>
  <si>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</si>
  <si>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</si>
  <si>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</si>
  <si>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</si>
  <si>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</si>
  <si>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</si>
  <si>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</si>
  <si>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Vučenovic</t>
  </si>
  <si>
    <t>TR</t>
  </si>
  <si>
    <t>Parking</t>
  </si>
  <si>
    <t>Struja</t>
  </si>
  <si>
    <t>Moj telefon</t>
  </si>
  <si>
    <t>Eurobank VECA KREDITNA</t>
  </si>
  <si>
    <t>Yettel firma</t>
  </si>
  <si>
    <t>Erste Master Devizna USD</t>
  </si>
  <si>
    <t>20 dolara</t>
  </si>
  <si>
    <t>Youtube</t>
  </si>
  <si>
    <t>Erste Visa Dinarska</t>
  </si>
  <si>
    <t>Google Drive</t>
  </si>
  <si>
    <t>GPT</t>
  </si>
  <si>
    <t>GPT Prompt</t>
  </si>
  <si>
    <t>5 dolara</t>
  </si>
  <si>
    <t>Canva</t>
  </si>
  <si>
    <t>15 dolara</t>
  </si>
  <si>
    <t>Račun telefon YETTEL</t>
  </si>
  <si>
    <t>Vrtić</t>
  </si>
  <si>
    <t>Mobi banka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</si>
  <si>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</si>
  <si>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</si>
  <si>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</si>
  <si>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</si>
  <si>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</si>
  <si>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</si>
  <si>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</si>
  <si>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</si>
  <si>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</si>
  <si>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</si>
  <si>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</si>
  <si>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</si>
  <si>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</si>
  <si>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</si>
  <si>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</si>
  <si>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</si>
  <si>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</si>
  <si>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</si>
  <si>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</si>
  <si>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</si>
  <si>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</si>
  <si>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</si>
  <si>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</si>
  <si>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</si>
  <si>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</si>
  <si>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</si>
  <si>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</si>
  <si>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</si>
  <si>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</si>
  <si>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</si>
  <si>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</si>
  <si>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</si>
  <si>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</si>
  <si>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</si>
  <si>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</si>
  <si>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</si>
  <si>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</si>
  <si>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</si>
  <si>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Kredit JULA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</si>
</sst>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/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4</v>
      </c>
      <c r="C2" s="5">
        <f t="shared" ref="C2:C14" si="0">D2+E2</f>
        <v>200000</v>
      </c>
      <c r="D2" s="5">
        <v>200000</v>
      </c>
      <c r="E2" s="5"/>
    </row>
    <row r="3" spans="2:5" ht="17.25" customHeight="1" x14ac:dyDescent="0.2">
      <c r="B3" s="4" t="s">
        <v>5</v>
      </c>
      <c r="C3" s="5">
        <f t="shared" si="0"/>
        <v>0</v>
      </c>
      <c r="D3" s="5"/>
      <c r="E3" s="5"/>
    </row>
    <row r="4" spans="2:5" ht="17.25" customHeight="1" x14ac:dyDescent="0.2">
      <c r="B4" s="4" t="s">
        <v>6</v>
      </c>
      <c r="C4" s="5">
        <f t="shared" si="0"/>
        <v>0</v>
      </c>
      <c r="D4" s="5"/>
      <c r="E4" s="5"/>
    </row>
    <row r="5" spans="2:5" ht="17.25" customHeight="1" x14ac:dyDescent="0.2">
      <c r="B5" s="4" t="s">
        <v>7</v>
      </c>
      <c r="C5" s="5">
        <f t="shared" si="0"/>
        <v>0</v>
      </c>
      <c r="D5" s="5"/>
      <c r="E5" s="5"/>
    </row>
    <row r="6" spans="2:5" ht="17.25" customHeight="1" x14ac:dyDescent="0.2">
      <c r="B6" s="4" t="s">
        <v>8</v>
      </c>
      <c r="C6" s="5">
        <f t="shared" si="0"/>
        <v>0</v>
      </c>
      <c r="D6" s="5"/>
      <c r="E6" s="5"/>
    </row>
    <row r="7" spans="2:5" ht="17.25" customHeight="1" x14ac:dyDescent="0.2">
      <c r="B7" s="4" t="s">
        <v>9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10</v>
      </c>
      <c r="C8" s="5">
        <f t="shared" si="0"/>
        <v>0</v>
      </c>
      <c r="D8" s="5"/>
      <c r="E8" s="5"/>
    </row>
    <row r="9" spans="2:5" ht="17.25" customHeight="1" x14ac:dyDescent="0.2">
      <c r="B9" s="4" t="s">
        <v>11</v>
      </c>
      <c r="C9" s="5">
        <f t="shared" si="0"/>
        <v>0</v>
      </c>
      <c r="D9" s="5"/>
      <c r="E9" s="5"/>
    </row>
    <row r="10" spans="2:5" ht="17.25" customHeight="1" x14ac:dyDescent="0.2">
      <c r="B10" s="4" t="s">
        <v>12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13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14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15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16</v>
      </c>
      <c r="C14" s="5">
        <f t="shared" si="0"/>
        <v>0</v>
      </c>
      <c r="D14" s="5"/>
      <c r="E14" s="5"/>
    </row>
    <row r="15" spans="2:5" ht="24" customHeight="1" x14ac:dyDescent="0.2">
      <c r="B15" s="6" t="s">
        <v>17</v>
      </c>
      <c r="C15" s="7">
        <f t="shared" ref="C15:E15" si="1">SUM(C2:C14)</f>
        <v>200000</v>
      </c>
      <c r="D15" s="7">
        <f t="shared" si="1"/>
        <v>200000</v>
      </c>
      <c r="E15" s="7">
        <f t="shared" si="1"/>
        <v>0</v>
      </c>
    </row>
    <row r="16" spans="2:5" ht="24" customHeight="1" x14ac:dyDescent="0.2">
      <c r="B16" s="8" t="s">
        <v>18</v>
      </c>
      <c r="C16" s="9">
        <f>SUM(D16:E16)</f>
        <v>105460</v>
      </c>
      <c r="D16" s="9">
        <f>'Mesečni trošak Sale'!B17</f>
        <v>83960</v>
      </c>
      <c r="E16" s="9">
        <f>'Mesečni trošak Nale'!B18</f>
        <v>21500</v>
      </c>
    </row>
    <row r="17" spans="2:5" ht="24" customHeight="1" x14ac:dyDescent="0.2">
      <c r="B17" s="8" t="s">
        <v>19</v>
      </c>
      <c r="C17" s="10">
        <f t="shared" ref="C17:E17" si="2">(C16/C15)*100</f>
        <v>52.73</v>
      </c>
      <c r="D17" s="10">
        <f t="shared" si="2"/>
        <v>41.980000000000004</v>
      </c>
      <c r="E17" s="10" t="e">
        <f t="shared" si="2"/>
        <v>#DIV/0!</v>
      </c>
    </row>
    <row r="18" spans="2:5" ht="31.5" customHeight="1" x14ac:dyDescent="0.2">
      <c r="B18" s="11" t="s">
        <v>20</v>
      </c>
      <c r="C18" s="12">
        <f t="shared" ref="C18:E18" si="3">C15-C16</f>
        <v>94540</v>
      </c>
      <c r="D18" s="12">
        <f t="shared" si="3"/>
        <v>116040</v>
      </c>
      <c r="E18" s="12">
        <f t="shared" si="3"/>
        <v>-21500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87"/>
  <sheetViews>
    <sheetView showGridLines="0" tabSelected="1" workbookViewId="0">
      <selection activeCell="A7" sqref="A7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spans="1:7" ht="19.5" customHeight="1" x14ac:dyDescent="0.2">
      <c r="A2" s="4"/>
      <c r="B2" s="5"/>
      <c r="C2" s="5"/>
      <c r="D2" s="3"/>
      <c r="E2" s="3"/>
      <c r="F2" s="3"/>
    </row>
    <row r="3" spans="1:7" ht="19.5" customHeight="1" x14ac:dyDescent="0.2">
      <c r="A3" s="4" t="s">
        <v>28</v>
      </c>
      <c r="B3" s="5">
        <v>2000</v>
      </c>
      <c r="C3" s="5">
        <v>2000</v>
      </c>
      <c r="D3" s="3">
        <v>1</v>
      </c>
      <c r="E3" s="3"/>
      <c r="F3" s="3" t="s">
        <v>29</v>
      </c>
      <c r="G3" s="3"/>
    </row>
    <row r="4" spans="1:7" ht="19.5" customHeight="1" x14ac:dyDescent="0.2">
      <c r="A4" s="4" t="s">
        <v>31</v>
      </c>
      <c r="B4" s="5">
        <v>4000</v>
      </c>
      <c r="C4" s="5"/>
      <c r="D4" s="3">
        <v>1</v>
      </c>
      <c r="E4" s="3"/>
      <c r="F4" s="3" t="s">
        <v>29</v>
      </c>
      <c r="G4" s="3"/>
    </row>
    <row r="5" spans="1:7" ht="19.5" customHeight="1" x14ac:dyDescent="0.2">
      <c r="A5" s="4" t="s">
        <v>32</v>
      </c>
      <c r="B5" s="5">
        <v>12000</v>
      </c>
      <c r="C5" s="5">
        <v>10557.56</v>
      </c>
      <c r="D5" s="3">
        <v>1</v>
      </c>
      <c r="E5" s="3"/>
      <c r="F5" s="3" t="s">
        <v>29</v>
      </c>
      <c r="G5" s="3"/>
    </row>
    <row r="6" spans="1:7" ht="19.5" customHeight="1" x14ac:dyDescent="0.2">
      <c r="A6" s="4" t="s">
        <v>86</v>
      </c>
      <c r="B6" s="5">
        <v>36850</v>
      </c>
      <c r="C6" s="5">
        <v>36850</v>
      </c>
      <c r="D6" s="3">
        <v>1</v>
      </c>
      <c r="E6" s="3"/>
      <c r="F6" s="3" t="s">
        <v>29</v>
      </c>
      <c r="G6" s="3"/>
    </row>
    <row r="7" spans="1:7" ht="19.5" customHeight="1" x14ac:dyDescent="0.2">
      <c r="A7" s="4" t="s">
        <v>33</v>
      </c>
      <c r="B7" s="5">
        <v>1500</v>
      </c>
      <c r="C7" s="5"/>
      <c r="D7" s="3">
        <v>1</v>
      </c>
      <c r="E7" s="3"/>
      <c r="F7" s="3" t="s">
        <v>29</v>
      </c>
      <c r="G7" s="3"/>
    </row>
    <row r="8" spans="1:7" ht="19.5" customHeight="1" x14ac:dyDescent="0.2">
      <c r="A8" s="4" t="s">
        <v>34</v>
      </c>
      <c r="B8" s="5">
        <v>7100</v>
      </c>
      <c r="C8" s="5">
        <v>7171</v>
      </c>
      <c r="D8" s="3">
        <v>1</v>
      </c>
      <c r="E8" s="3"/>
      <c r="F8" s="3" t="s">
        <v>29</v>
      </c>
      <c r="G8" s="3"/>
    </row>
    <row r="9" spans="1:7" ht="19.5" customHeight="1" x14ac:dyDescent="0.2">
      <c r="A9" s="4" t="s">
        <v>16</v>
      </c>
      <c r="B9" s="5">
        <v>12000</v>
      </c>
      <c r="C9" s="5">
        <v>12000</v>
      </c>
      <c r="D9" s="3">
        <v>10</v>
      </c>
      <c r="E9" s="3"/>
      <c r="F9" s="3" t="s">
        <v>29</v>
      </c>
      <c r="G9" s="3"/>
    </row>
    <row r="10" spans="1:7" ht="19.5" customHeight="1" x14ac:dyDescent="0.2">
      <c r="A10" s="4" t="s">
        <v>37</v>
      </c>
      <c r="B10" s="5">
        <v>1150</v>
      </c>
      <c r="C10" s="5">
        <v>1150</v>
      </c>
      <c r="D10" s="3">
        <v>11</v>
      </c>
      <c r="E10" s="3"/>
      <c r="F10" s="3" t="s">
        <v>38</v>
      </c>
      <c r="G10" s="3"/>
    </row>
    <row r="11" spans="1:7" ht="19.5" customHeight="1" x14ac:dyDescent="0.2">
      <c r="A11" s="4" t="s">
        <v>40</v>
      </c>
      <c r="B11" s="5">
        <v>2300</v>
      </c>
      <c r="C11" s="5">
        <v>2300</v>
      </c>
      <c r="D11" s="3">
        <v>16</v>
      </c>
      <c r="E11" s="3"/>
      <c r="F11" s="3" t="s">
        <v>35</v>
      </c>
      <c r="G11" s="3" t="s">
        <v>36</v>
      </c>
    </row>
    <row r="12" spans="1:7" ht="19.5" customHeight="1" x14ac:dyDescent="0.2">
      <c r="A12" s="4" t="s">
        <v>30</v>
      </c>
      <c r="B12" s="5">
        <v>2010</v>
      </c>
      <c r="C12" s="5">
        <v>2010</v>
      </c>
      <c r="D12" s="3">
        <v>25</v>
      </c>
      <c r="E12" s="3"/>
      <c r="F12" s="3" t="s">
        <v>29</v>
      </c>
      <c r="G12" s="3"/>
    </row>
    <row r="13" spans="1:7" ht="19.5" customHeight="1" x14ac:dyDescent="0.2">
      <c r="A13" s="4" t="s">
        <v>39</v>
      </c>
      <c r="B13" s="5">
        <v>1050</v>
      </c>
      <c r="C13" s="5">
        <v>1050</v>
      </c>
      <c r="D13" s="3">
        <v>25</v>
      </c>
      <c r="E13" s="3"/>
      <c r="F13" s="3" t="s">
        <v>38</v>
      </c>
      <c r="G13" s="3"/>
    </row>
    <row r="14" spans="1:7" ht="19.5" customHeight="1" x14ac:dyDescent="0.2">
      <c r="A14" s="4" t="s">
        <v>41</v>
      </c>
      <c r="B14" s="5">
        <v>500</v>
      </c>
      <c r="C14" s="5">
        <v>500</v>
      </c>
      <c r="D14" s="3">
        <v>25</v>
      </c>
      <c r="E14" s="3"/>
      <c r="F14" s="3" t="s">
        <v>35</v>
      </c>
      <c r="G14" s="3" t="s">
        <v>42</v>
      </c>
    </row>
    <row r="15" spans="1:7" ht="19.5" customHeight="1" x14ac:dyDescent="0.2">
      <c r="A15" s="4" t="s">
        <v>43</v>
      </c>
      <c r="B15" s="5">
        <v>1500</v>
      </c>
      <c r="C15" s="5">
        <v>1500</v>
      </c>
      <c r="D15" s="3">
        <v>25</v>
      </c>
      <c r="E15" s="3"/>
      <c r="F15" s="3" t="s">
        <v>35</v>
      </c>
      <c r="G15" s="3" t="s">
        <v>44</v>
      </c>
    </row>
    <row r="16" spans="1:7" ht="17.25" customHeight="1" x14ac:dyDescent="0.2">
      <c r="A16" s="4"/>
      <c r="B16" s="5"/>
      <c r="C16" s="5"/>
      <c r="D16" s="3"/>
      <c r="E16" s="3"/>
      <c r="F16" s="3"/>
    </row>
    <row r="17" spans="1:6" ht="33.75" customHeight="1" x14ac:dyDescent="0.2">
      <c r="A17" s="14" t="s">
        <v>1</v>
      </c>
      <c r="B17" s="15">
        <f>SUM(B3:B15)</f>
        <v>83960</v>
      </c>
      <c r="C17" s="15">
        <f>SUM(C2:C16)</f>
        <v>77088.56</v>
      </c>
      <c r="D17" s="16"/>
      <c r="E17" s="16"/>
      <c r="F17" s="17"/>
    </row>
    <row r="18" spans="1:6" ht="17.25" customHeight="1" x14ac:dyDescent="0.2">
      <c r="A18" s="4"/>
    </row>
    <row r="19" spans="1:6" ht="17.25" customHeight="1" x14ac:dyDescent="0.2">
      <c r="A19" s="4"/>
    </row>
    <row r="20" spans="1:6" ht="17.25" customHeight="1" x14ac:dyDescent="0.2"/>
    <row r="21" spans="1:6" ht="17.25" customHeight="1" x14ac:dyDescent="0.2"/>
    <row r="22" spans="1:6" ht="17.25" customHeight="1" x14ac:dyDescent="0.2">
      <c r="B22" s="18"/>
    </row>
    <row r="23" spans="1:6" ht="17.25" customHeight="1" x14ac:dyDescent="0.2"/>
    <row r="24" spans="1:6" ht="17.25" customHeight="1" x14ac:dyDescent="0.2"/>
    <row r="25" spans="1:6" ht="17.25" customHeight="1" x14ac:dyDescent="0.2"/>
    <row r="26" spans="1:6" ht="17.25" customHeight="1" x14ac:dyDescent="0.2"/>
    <row r="27" spans="1:6" ht="17.25" customHeight="1" x14ac:dyDescent="0.2"/>
    <row r="28" spans="1:6" ht="17.25" customHeight="1" x14ac:dyDescent="0.2"/>
    <row r="29" spans="1:6" ht="17.25" customHeight="1" x14ac:dyDescent="0.2"/>
    <row r="30" spans="1:6" ht="17.25" customHeight="1" x14ac:dyDescent="0.2"/>
    <row r="31" spans="1:6" ht="17.25" customHeight="1" x14ac:dyDescent="0.2"/>
    <row r="32" spans="1:6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</sheetData>
  <autoFilter ref="A1:G15" xr:uid="{00000000-0009-0000-0000-000001000000}"/>
  <conditionalFormatting sqref="C2:C16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/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21</v>
      </c>
      <c r="B1" s="13" t="s">
        <v>22</v>
      </c>
      <c r="C1" s="13" t="s">
        <v>23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19" t="s">
        <v>45</v>
      </c>
      <c r="B3" s="20">
        <v>6000</v>
      </c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7.25" customHeight="1" x14ac:dyDescent="0.2">
      <c r="A4" s="19" t="s">
        <v>46</v>
      </c>
      <c r="B4" s="20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7.25" customHeight="1" x14ac:dyDescent="0.2">
      <c r="A5" s="19" t="s">
        <v>47</v>
      </c>
      <c r="B5" s="20">
        <v>4500</v>
      </c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7.25" customHeight="1" x14ac:dyDescent="0.2">
      <c r="A6" s="19" t="s">
        <v>48</v>
      </c>
      <c r="B6" s="20">
        <v>5000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7.25" customHeight="1" x14ac:dyDescent="0.2">
      <c r="A7" s="19" t="s">
        <v>49</v>
      </c>
      <c r="B7" s="20">
        <v>6000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7.25" customHeight="1" x14ac:dyDescent="0.2">
      <c r="A8" s="21"/>
      <c r="B8" s="21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7.25" customHeight="1" x14ac:dyDescent="0.2">
      <c r="A9" s="21"/>
      <c r="B9" s="21"/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2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3" t="s">
        <v>1</v>
      </c>
      <c r="B18" s="24">
        <f t="shared" ref="B18:C18" si="0">SUM(B2:B17)</f>
        <v>21500</v>
      </c>
      <c r="C18" s="24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5" t="s">
        <v>50</v>
      </c>
      <c r="C5" s="25" t="s">
        <v>51</v>
      </c>
      <c r="D5" s="25" t="s">
        <v>23</v>
      </c>
      <c r="H5" s="25" t="s">
        <v>52</v>
      </c>
      <c r="I5" s="25" t="s">
        <v>53</v>
      </c>
      <c r="J5" s="25" t="s">
        <v>54</v>
      </c>
    </row>
    <row r="6" spans="2:10" ht="16.5" customHeight="1" x14ac:dyDescent="0.2">
      <c r="B6" s="25" t="s">
        <v>55</v>
      </c>
      <c r="C6" s="25">
        <v>153000</v>
      </c>
      <c r="D6" s="25">
        <v>150000</v>
      </c>
      <c r="H6" s="25">
        <v>297400</v>
      </c>
      <c r="I6" s="25">
        <f>H8-C22</f>
        <v>5510</v>
      </c>
      <c r="J6" s="25">
        <f>H8-D22</f>
        <v>1810</v>
      </c>
    </row>
    <row r="7" spans="2:10" ht="16.5" customHeight="1" x14ac:dyDescent="0.2">
      <c r="B7" s="25" t="s">
        <v>56</v>
      </c>
      <c r="C7" s="25">
        <v>4000</v>
      </c>
      <c r="D7" s="25">
        <v>4000</v>
      </c>
      <c r="H7" s="25">
        <v>44000</v>
      </c>
    </row>
    <row r="8" spans="2:10" ht="16.5" customHeight="1" x14ac:dyDescent="0.2">
      <c r="B8" s="25" t="s">
        <v>57</v>
      </c>
      <c r="C8" s="25">
        <v>24000</v>
      </c>
      <c r="D8" s="25">
        <v>24000</v>
      </c>
      <c r="E8" s="25" t="s">
        <v>58</v>
      </c>
      <c r="H8" s="25">
        <f>SUM(H6:H7)</f>
        <v>341400</v>
      </c>
    </row>
    <row r="9" spans="2:10" ht="16.5" customHeight="1" x14ac:dyDescent="0.2">
      <c r="B9" s="25" t="s">
        <v>59</v>
      </c>
      <c r="C9" s="25">
        <v>50000</v>
      </c>
      <c r="D9" s="25">
        <v>50000</v>
      </c>
    </row>
    <row r="10" spans="2:10" ht="16.5" customHeight="1" x14ac:dyDescent="0.2">
      <c r="B10" s="25" t="s">
        <v>60</v>
      </c>
      <c r="C10" s="25">
        <v>12000</v>
      </c>
      <c r="D10" s="25">
        <v>12000</v>
      </c>
      <c r="E10" s="25" t="s">
        <v>58</v>
      </c>
    </row>
    <row r="11" spans="2:10" ht="16.5" customHeight="1" x14ac:dyDescent="0.2">
      <c r="B11" s="25" t="s">
        <v>61</v>
      </c>
      <c r="C11" s="25">
        <v>12000</v>
      </c>
      <c r="D11" s="25">
        <v>12000</v>
      </c>
      <c r="E11" s="25" t="s">
        <v>58</v>
      </c>
    </row>
    <row r="12" spans="2:10" ht="16.5" customHeight="1" x14ac:dyDescent="0.2">
      <c r="B12" s="25" t="s">
        <v>62</v>
      </c>
      <c r="C12" s="25">
        <v>15000</v>
      </c>
      <c r="D12" s="25">
        <v>15000</v>
      </c>
    </row>
    <row r="13" spans="2:10" ht="16.5" customHeight="1" x14ac:dyDescent="0.2">
      <c r="B13" s="25" t="s">
        <v>63</v>
      </c>
      <c r="C13" s="25">
        <v>12000</v>
      </c>
      <c r="D13" s="25">
        <v>12000</v>
      </c>
    </row>
    <row r="14" spans="2:10" ht="16.5" customHeight="1" x14ac:dyDescent="0.2">
      <c r="B14" s="25" t="s">
        <v>64</v>
      </c>
      <c r="C14" s="25">
        <v>7900</v>
      </c>
      <c r="D14" s="25">
        <v>7900</v>
      </c>
    </row>
    <row r="15" spans="2:10" ht="16.5" customHeight="1" x14ac:dyDescent="0.2">
      <c r="B15" s="25" t="s">
        <v>65</v>
      </c>
      <c r="C15" s="25">
        <v>5000</v>
      </c>
      <c r="D15" s="25">
        <v>11700</v>
      </c>
    </row>
    <row r="16" spans="2:10" ht="16.5" customHeight="1" x14ac:dyDescent="0.2">
      <c r="B16" s="25" t="s">
        <v>66</v>
      </c>
      <c r="C16" s="25">
        <v>2500</v>
      </c>
      <c r="D16" s="25">
        <v>2500</v>
      </c>
    </row>
    <row r="17" spans="2:4" ht="16.5" customHeight="1" x14ac:dyDescent="0.2">
      <c r="B17" s="25" t="s">
        <v>67</v>
      </c>
      <c r="C17" s="25">
        <v>2000</v>
      </c>
      <c r="D17" s="25">
        <v>2000</v>
      </c>
    </row>
    <row r="18" spans="2:4" ht="16.5" customHeight="1" x14ac:dyDescent="0.2">
      <c r="B18" s="25" t="s">
        <v>68</v>
      </c>
      <c r="C18" s="25">
        <v>3000</v>
      </c>
      <c r="D18" s="25">
        <v>3000</v>
      </c>
    </row>
    <row r="19" spans="2:4" ht="16.5" customHeight="1" x14ac:dyDescent="0.2">
      <c r="B19" s="25" t="s">
        <v>69</v>
      </c>
      <c r="C19" s="25">
        <f>C41</f>
        <v>24490</v>
      </c>
      <c r="D19" s="25">
        <f>C41</f>
        <v>24490</v>
      </c>
    </row>
    <row r="20" spans="2:4" ht="16.5" customHeight="1" x14ac:dyDescent="0.2">
      <c r="B20" s="25" t="s">
        <v>70</v>
      </c>
      <c r="C20" s="25">
        <v>6000</v>
      </c>
      <c r="D20" s="25">
        <v>6000</v>
      </c>
    </row>
    <row r="21" spans="2:4" ht="16.5" customHeight="1" x14ac:dyDescent="0.2">
      <c r="B21" s="25" t="s">
        <v>71</v>
      </c>
      <c r="C21" s="25">
        <v>3000</v>
      </c>
      <c r="D21" s="25">
        <v>3000</v>
      </c>
    </row>
    <row r="22" spans="2:4" ht="16.5" customHeight="1" x14ac:dyDescent="0.2">
      <c r="C22" s="25">
        <f t="shared" ref="C22:D22" si="0">SUM(C6:C21)</f>
        <v>335890</v>
      </c>
      <c r="D22" s="25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5" t="s">
        <v>72</v>
      </c>
      <c r="C29" s="25">
        <v>2800</v>
      </c>
      <c r="D29" s="25">
        <v>300</v>
      </c>
    </row>
    <row r="30" spans="2:4" ht="16.5" customHeight="1" x14ac:dyDescent="0.2">
      <c r="B30" s="25" t="s">
        <v>73</v>
      </c>
      <c r="C30" s="25">
        <v>3800</v>
      </c>
      <c r="D30" s="25">
        <v>3800</v>
      </c>
    </row>
    <row r="31" spans="2:4" ht="16.5" customHeight="1" x14ac:dyDescent="0.2">
      <c r="B31" s="25" t="s">
        <v>74</v>
      </c>
      <c r="C31" s="25">
        <v>600</v>
      </c>
      <c r="D31" s="25">
        <v>600</v>
      </c>
    </row>
    <row r="32" spans="2:4" ht="16.5" customHeight="1" x14ac:dyDescent="0.2">
      <c r="B32" s="25" t="s">
        <v>75</v>
      </c>
      <c r="C32" s="25">
        <v>1040</v>
      </c>
      <c r="D32" s="25">
        <v>1040</v>
      </c>
    </row>
    <row r="33" spans="2:4" ht="16.5" customHeight="1" x14ac:dyDescent="0.2">
      <c r="B33" s="25" t="s">
        <v>76</v>
      </c>
      <c r="C33" s="25">
        <v>1400</v>
      </c>
      <c r="D33" s="25">
        <v>1400</v>
      </c>
    </row>
    <row r="34" spans="2:4" ht="16.5" customHeight="1" x14ac:dyDescent="0.2">
      <c r="B34" s="25" t="s">
        <v>77</v>
      </c>
      <c r="C34" s="25">
        <v>750</v>
      </c>
      <c r="D34" s="25">
        <v>750</v>
      </c>
    </row>
    <row r="35" spans="2:4" ht="16.5" customHeight="1" x14ac:dyDescent="0.2">
      <c r="B35" s="25" t="s">
        <v>78</v>
      </c>
      <c r="C35" s="25">
        <v>1600</v>
      </c>
      <c r="D35" s="25">
        <v>1600</v>
      </c>
    </row>
    <row r="36" spans="2:4" ht="16.5" customHeight="1" x14ac:dyDescent="0.2">
      <c r="B36" s="25" t="s">
        <v>79</v>
      </c>
      <c r="C36" s="25">
        <v>8000</v>
      </c>
      <c r="D36" s="25">
        <v>8000</v>
      </c>
    </row>
    <row r="37" spans="2:4" ht="16.5" customHeight="1" x14ac:dyDescent="0.2">
      <c r="B37" s="25" t="s">
        <v>80</v>
      </c>
      <c r="C37" s="25">
        <v>500</v>
      </c>
      <c r="D37" s="25">
        <v>500</v>
      </c>
    </row>
    <row r="38" spans="2:4" ht="16.5" customHeight="1" x14ac:dyDescent="0.2">
      <c r="B38" s="25" t="s">
        <v>81</v>
      </c>
      <c r="C38" s="25">
        <v>4000</v>
      </c>
      <c r="D38" s="25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5" t="s">
        <v>82</v>
      </c>
      <c r="C41" s="25">
        <f>SUM(C29:C40)</f>
        <v>24490</v>
      </c>
      <c r="D41" s="25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6" t="s">
        <v>83</v>
      </c>
      <c r="C1" s="27"/>
      <c r="D1" s="27"/>
    </row>
    <row r="2" spans="2:4" ht="17.25" customHeight="1" x14ac:dyDescent="0.2"/>
    <row r="3" spans="2:4" ht="17.25" customHeight="1" x14ac:dyDescent="0.2">
      <c r="B3" s="28"/>
      <c r="C3" s="28" t="s">
        <v>22</v>
      </c>
      <c r="D3" s="28" t="s">
        <v>84</v>
      </c>
    </row>
    <row r="4" spans="2:4" ht="17.25" customHeight="1" x14ac:dyDescent="0.2">
      <c r="B4" s="28" t="s">
        <v>85</v>
      </c>
      <c r="C4" s="28" t="e">
        <f t="shared" ref="C4:D4" si="0">#REF!</f>
        <v>#REF!</v>
      </c>
      <c r="D4" s="28" t="e">
        <f t="shared" si="0"/>
        <v>#REF!</v>
      </c>
    </row>
    <row r="5" spans="2:4" ht="17.25" customHeight="1" x14ac:dyDescent="0.2">
      <c r="B5" s="28" t="s">
        <v>0</v>
      </c>
      <c r="C5" s="28" t="e">
        <f t="shared" ref="C5:D5" si="1">#REF!</f>
        <v>#REF!</v>
      </c>
      <c r="D5" s="28" t="e">
        <f t="shared" si="1"/>
        <v>#REF!</v>
      </c>
    </row>
    <row r="6" spans="2:4" ht="17.25" customHeight="1" x14ac:dyDescent="0.2">
      <c r="B6" s="28" t="s">
        <v>21</v>
      </c>
      <c r="C6" s="28" t="e">
        <f t="shared" ref="C6:D6" si="2">#REF!</f>
        <v>#REF!</v>
      </c>
      <c r="D6" s="28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2025-09-08T11:37:25Z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